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Annual pp 2022-2023" sheetId="10" r:id="rId1"/>
  </sheets>
  <definedNames>
    <definedName name="_xlnm.Print_Area" localSheetId="0">'Annual pp 2022-2023'!$A$1:$G$76</definedName>
  </definedNames>
  <calcPr calcId="191029"/>
</workbook>
</file>

<file path=xl/calcChain.xml><?xml version="1.0" encoding="utf-8"?>
<calcChain xmlns="http://schemas.openxmlformats.org/spreadsheetml/2006/main">
  <c r="E50" i="10" l="1"/>
  <c r="E49" i="10"/>
  <c r="E47" i="10"/>
  <c r="E44" i="10"/>
  <c r="E40" i="10"/>
  <c r="E38" i="10"/>
  <c r="E37" i="10"/>
  <c r="E23" i="10"/>
  <c r="E18" i="10" l="1"/>
  <c r="E24" i="10" s="1"/>
  <c r="E36" i="10" l="1"/>
  <c r="E51" i="10"/>
  <c r="E78" i="10"/>
</calcChain>
</file>

<file path=xl/sharedStrings.xml><?xml version="1.0" encoding="utf-8"?>
<sst xmlns="http://schemas.openxmlformats.org/spreadsheetml/2006/main" count="149" uniqueCount="64">
  <si>
    <t>FORM A</t>
  </si>
  <si>
    <t>REPUBLIC OF MAURITIUS</t>
  </si>
  <si>
    <t>Ministry of Foreign Affairs, Regional Integration and International Trade</t>
  </si>
  <si>
    <t>To be updated at least every six months</t>
  </si>
  <si>
    <t>S.No.</t>
  </si>
  <si>
    <t>Type/Nature of Procurement</t>
  </si>
  <si>
    <t>Procurement Details</t>
  </si>
  <si>
    <t>Quantity</t>
  </si>
  <si>
    <t>Procurement Method to be used</t>
  </si>
  <si>
    <t>Goods</t>
  </si>
  <si>
    <t>D. Procurement</t>
  </si>
  <si>
    <t>Informal quotation</t>
  </si>
  <si>
    <t>For</t>
  </si>
  <si>
    <t>RFQ</t>
  </si>
  <si>
    <t>Gift / Books / Paintings</t>
  </si>
  <si>
    <t>Mineral Water</t>
  </si>
  <si>
    <t>Restricted Bidding</t>
  </si>
  <si>
    <t>Stationery</t>
  </si>
  <si>
    <t>Services</t>
  </si>
  <si>
    <t>Cost Estimate (Rs)</t>
  </si>
  <si>
    <t>Expected Date of Launching of Bid</t>
  </si>
  <si>
    <t>Note:</t>
  </si>
  <si>
    <t>It does not constitute a final commitment to buy the goods and services until the procurement process is initiated.</t>
  </si>
  <si>
    <t>Toner for printers/photocopier</t>
  </si>
  <si>
    <t>Photocopy Paper A4 (Reams)</t>
  </si>
  <si>
    <t>Toilet paper (Rolls)</t>
  </si>
  <si>
    <t>Cleaning materials for offices</t>
  </si>
  <si>
    <t>Publications &amp; Printings</t>
  </si>
  <si>
    <t>Car cleaning materials &amp; expenses</t>
  </si>
  <si>
    <t>Pest control for Head Office &amp; ITD</t>
  </si>
  <si>
    <t>Whiteboard</t>
  </si>
  <si>
    <t>Coat Hanger</t>
  </si>
  <si>
    <t>Toner /Cartridge</t>
  </si>
  <si>
    <t>Annual Procurement Plan</t>
  </si>
  <si>
    <t>Visitors Chair</t>
  </si>
  <si>
    <t>Cleaning of Toilets &amp; Kitchen, Sanitary services &amp; Perfume Diffuser (HO,IPO &amp; ITD)</t>
  </si>
  <si>
    <t>Foodstuff Items</t>
  </si>
  <si>
    <t>Informal Quotation</t>
  </si>
  <si>
    <t>Shredder</t>
  </si>
  <si>
    <t>TV</t>
  </si>
  <si>
    <t>Heavy Duty Shredder</t>
  </si>
  <si>
    <t xml:space="preserve">   </t>
  </si>
  <si>
    <t xml:space="preserve">Printer </t>
  </si>
  <si>
    <t>Balance b/d</t>
  </si>
  <si>
    <t>Provision of water dispenser/bottling (HQ, IPO &amp; ITD)</t>
  </si>
  <si>
    <t xml:space="preserve">The information provided is for planning purposes and is subject to revision or cancellation.  </t>
  </si>
  <si>
    <t>Financial Year July 2022 to June 2023</t>
  </si>
  <si>
    <t xml:space="preserve">            </t>
  </si>
  <si>
    <t>Request for Quotation</t>
  </si>
  <si>
    <t>Informal quotation/ Request for Quotation</t>
  </si>
  <si>
    <t>Printer</t>
  </si>
  <si>
    <t>Heavy Duty double sided colour Printer</t>
  </si>
  <si>
    <t>Heavy Duty Photocopier</t>
  </si>
  <si>
    <t>Video Conferencing Equipment</t>
  </si>
  <si>
    <t>Executive Chair</t>
  </si>
  <si>
    <t>Office Chair</t>
  </si>
  <si>
    <t>Visitor's Chair</t>
  </si>
  <si>
    <t>Wooden or Metal drawer with three drawers with lock and key</t>
  </si>
  <si>
    <t>Executive L-Shape Table</t>
  </si>
  <si>
    <t>Office Desk</t>
  </si>
  <si>
    <t>Printer Monochrome Laser</t>
  </si>
  <si>
    <t xml:space="preserve">Printer Copier with Fax  </t>
  </si>
  <si>
    <t>Last Updated: August 2022</t>
  </si>
  <si>
    <t>Date:   23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</si>
</sst>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2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43" fontId="0" fillId="0" borderId="0" xfId="1" applyNumberFormat="1" applyFont="1"/>
    <xf numFmtId="43" fontId="1" fillId="0" borderId="0" xfId="1" applyNumberFormat="1" applyFont="1" applyFill="1" applyBorder="1" applyAlignment="1">
      <alignment horizontal="right" vertical="center" wrapText="1"/>
    </xf>
    <xf numFmtId="43" fontId="1" fillId="0" borderId="0" xfId="1" applyNumberFormat="1" applyFont="1" applyBorder="1" applyAlignment="1">
      <alignment horizontal="right" vertical="center"/>
    </xf>
    <xf numFmtId="0" fontId="1" fillId="0" borderId="0" xfId="0" applyFont="1" applyFill="1"/>
    <xf numFmtId="43" fontId="1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3" fontId="1" fillId="2" borderId="1" xfId="1" applyFont="1" applyFill="1" applyBorder="1" applyAlignment="1">
      <alignment horizontal="right" vertical="center" wrapText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6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1" fillId="2" borderId="1" xfId="1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3" fontId="1" fillId="0" borderId="1" xfId="1" applyNumberFormat="1" applyFont="1" applyFill="1" applyBorder="1" applyAlignment="1">
      <alignment horizontal="right" vertical="center"/>
    </xf>
    <xf numFmtId="0" fontId="0" fillId="0" borderId="0" xfId="0" applyFont="1"/>
    <xf numFmtId="43" fontId="1" fillId="0" borderId="0" xfId="1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37" zoomScaleNormal="100" workbookViewId="0">
      <selection activeCell="C44" sqref="C44"/>
    </sheetView>
  </sheetViews>
  <sheetFormatPr defaultRowHeight="15" x14ac:dyDescent="0.25"/>
  <cols>
    <col min="1" max="1" width="8.7109375" style="44" customWidth="1"/>
    <col min="2" max="2" width="17.7109375" customWidth="1"/>
    <col min="3" max="3" width="38.28515625" customWidth="1"/>
    <col min="4" max="4" width="14.5703125" customWidth="1"/>
    <col min="5" max="5" width="21.140625" style="16" customWidth="1"/>
    <col min="6" max="6" width="22" customWidth="1"/>
    <col min="7" max="7" width="21.85546875" bestFit="1" customWidth="1"/>
  </cols>
  <sheetData>
    <row r="1" spans="1:7" ht="15.75" x14ac:dyDescent="0.25">
      <c r="G1" s="42" t="s">
        <v>0</v>
      </c>
    </row>
    <row r="2" spans="1:7" ht="18" x14ac:dyDescent="0.25">
      <c r="A2" s="56" t="s">
        <v>1</v>
      </c>
      <c r="B2" s="56"/>
      <c r="C2" s="56"/>
      <c r="D2" s="56"/>
      <c r="E2" s="56"/>
      <c r="F2" s="56"/>
      <c r="G2" s="56"/>
    </row>
    <row r="3" spans="1:7" ht="15.75" x14ac:dyDescent="0.25">
      <c r="A3" s="57" t="s">
        <v>2</v>
      </c>
      <c r="B3" s="57"/>
      <c r="C3" s="57"/>
      <c r="D3" s="57"/>
      <c r="E3" s="57"/>
      <c r="F3" s="57"/>
      <c r="G3" s="57"/>
    </row>
    <row r="4" spans="1:7" ht="15.75" x14ac:dyDescent="0.25">
      <c r="A4" s="57" t="s">
        <v>33</v>
      </c>
      <c r="B4" s="57"/>
      <c r="C4" s="57"/>
      <c r="D4" s="57"/>
      <c r="E4" s="57"/>
      <c r="F4" s="57"/>
      <c r="G4" s="57"/>
    </row>
    <row r="5" spans="1:7" ht="15.75" x14ac:dyDescent="0.25">
      <c r="A5" s="58" t="s">
        <v>46</v>
      </c>
      <c r="B5" s="58"/>
      <c r="C5" s="58"/>
      <c r="D5" s="58"/>
      <c r="E5" s="58"/>
      <c r="F5" s="58"/>
      <c r="G5" s="58"/>
    </row>
    <row r="6" spans="1:7" ht="15" customHeight="1" x14ac:dyDescent="0.25">
      <c r="A6" s="59" t="s">
        <v>62</v>
      </c>
      <c r="B6" s="60"/>
      <c r="C6" s="61"/>
      <c r="D6" s="65" t="s">
        <v>3</v>
      </c>
      <c r="E6" s="65"/>
      <c r="F6" s="65"/>
      <c r="G6" s="65"/>
    </row>
    <row r="7" spans="1:7" x14ac:dyDescent="0.25">
      <c r="A7" s="62"/>
      <c r="B7" s="63"/>
      <c r="C7" s="64"/>
      <c r="D7" s="65"/>
      <c r="E7" s="65"/>
      <c r="F7" s="65"/>
      <c r="G7" s="65"/>
    </row>
    <row r="8" spans="1:7" ht="31.5" customHeight="1" x14ac:dyDescent="0.25">
      <c r="A8" s="72" t="s">
        <v>4</v>
      </c>
      <c r="B8" s="72" t="s">
        <v>5</v>
      </c>
      <c r="C8" s="72" t="s">
        <v>6</v>
      </c>
      <c r="D8" s="72" t="s">
        <v>7</v>
      </c>
      <c r="E8" s="73" t="s">
        <v>19</v>
      </c>
      <c r="F8" s="72" t="s">
        <v>8</v>
      </c>
      <c r="G8" s="72" t="s">
        <v>20</v>
      </c>
    </row>
    <row r="9" spans="1:7" ht="10.15" customHeight="1" x14ac:dyDescent="0.25">
      <c r="A9" s="72"/>
      <c r="B9" s="72"/>
      <c r="C9" s="72"/>
      <c r="D9" s="72"/>
      <c r="E9" s="73"/>
      <c r="F9" s="72"/>
      <c r="G9" s="72"/>
    </row>
    <row r="10" spans="1:7" s="19" customFormat="1" ht="18" customHeight="1" x14ac:dyDescent="0.2">
      <c r="A10" s="2">
        <v>1</v>
      </c>
      <c r="B10" s="4" t="s">
        <v>9</v>
      </c>
      <c r="C10" s="23" t="s">
        <v>28</v>
      </c>
      <c r="D10" s="24" t="s">
        <v>12</v>
      </c>
      <c r="E10" s="30">
        <v>90000</v>
      </c>
      <c r="F10" s="23" t="s">
        <v>11</v>
      </c>
      <c r="G10" s="25">
        <v>44835</v>
      </c>
    </row>
    <row r="11" spans="1:7" s="19" customFormat="1" ht="18" customHeight="1" x14ac:dyDescent="0.2">
      <c r="A11" s="2">
        <v>2</v>
      </c>
      <c r="B11" s="4" t="s">
        <v>9</v>
      </c>
      <c r="C11" s="23" t="s">
        <v>26</v>
      </c>
      <c r="D11" s="24" t="s">
        <v>12</v>
      </c>
      <c r="E11" s="30">
        <v>65000</v>
      </c>
      <c r="F11" s="23" t="s">
        <v>11</v>
      </c>
      <c r="G11" s="35"/>
    </row>
    <row r="12" spans="1:7" s="19" customFormat="1" ht="18" customHeight="1" x14ac:dyDescent="0.2">
      <c r="A12" s="2">
        <v>3</v>
      </c>
      <c r="B12" s="4" t="s">
        <v>9</v>
      </c>
      <c r="C12" s="23" t="s">
        <v>15</v>
      </c>
      <c r="D12" s="24" t="s">
        <v>12</v>
      </c>
      <c r="E12" s="30">
        <v>90000</v>
      </c>
      <c r="F12" s="48" t="s">
        <v>48</v>
      </c>
      <c r="G12" s="25">
        <v>44866</v>
      </c>
    </row>
    <row r="13" spans="1:7" s="19" customFormat="1" ht="18" customHeight="1" x14ac:dyDescent="0.2">
      <c r="A13" s="2">
        <v>4</v>
      </c>
      <c r="B13" s="4" t="s">
        <v>9</v>
      </c>
      <c r="C13" s="23" t="s">
        <v>17</v>
      </c>
      <c r="D13" s="24" t="s">
        <v>12</v>
      </c>
      <c r="E13" s="30">
        <v>550000</v>
      </c>
      <c r="F13" s="23" t="s">
        <v>11</v>
      </c>
      <c r="G13" s="36"/>
    </row>
    <row r="14" spans="1:7" s="19" customFormat="1" ht="18" customHeight="1" x14ac:dyDescent="0.2">
      <c r="A14" s="2">
        <v>5</v>
      </c>
      <c r="B14" s="4" t="s">
        <v>9</v>
      </c>
      <c r="C14" s="23" t="s">
        <v>36</v>
      </c>
      <c r="D14" s="24" t="s">
        <v>12</v>
      </c>
      <c r="E14" s="47">
        <v>250000</v>
      </c>
      <c r="F14" s="23" t="s">
        <v>16</v>
      </c>
      <c r="G14" s="25"/>
    </row>
    <row r="15" spans="1:7" s="19" customFormat="1" ht="22.5" customHeight="1" x14ac:dyDescent="0.2">
      <c r="A15" s="2">
        <v>6</v>
      </c>
      <c r="B15" s="4" t="s">
        <v>9</v>
      </c>
      <c r="C15" s="23" t="s">
        <v>25</v>
      </c>
      <c r="D15" s="24">
        <v>2000</v>
      </c>
      <c r="E15" s="40">
        <v>135000</v>
      </c>
      <c r="F15" s="48" t="s">
        <v>48</v>
      </c>
      <c r="G15" s="36"/>
    </row>
    <row r="16" spans="1:7" s="19" customFormat="1" ht="15.75" x14ac:dyDescent="0.2">
      <c r="A16" s="2">
        <v>7</v>
      </c>
      <c r="B16" s="4" t="s">
        <v>9</v>
      </c>
      <c r="C16" s="23" t="s">
        <v>24</v>
      </c>
      <c r="D16" s="24">
        <v>900</v>
      </c>
      <c r="E16" s="30">
        <v>220000</v>
      </c>
      <c r="F16" s="48" t="s">
        <v>48</v>
      </c>
      <c r="G16" s="25">
        <v>44805</v>
      </c>
    </row>
    <row r="17" spans="1:7" s="19" customFormat="1" x14ac:dyDescent="0.2">
      <c r="A17" s="2">
        <v>8</v>
      </c>
      <c r="B17" s="4" t="s">
        <v>9</v>
      </c>
      <c r="C17" s="37" t="s">
        <v>14</v>
      </c>
      <c r="D17" s="24" t="s">
        <v>12</v>
      </c>
      <c r="E17" s="30">
        <v>200000</v>
      </c>
      <c r="F17" s="23" t="s">
        <v>10</v>
      </c>
      <c r="G17" s="36"/>
    </row>
    <row r="18" spans="1:7" s="19" customFormat="1" ht="28.9" customHeight="1" x14ac:dyDescent="0.2">
      <c r="A18" s="2">
        <v>9</v>
      </c>
      <c r="B18" s="4" t="s">
        <v>18</v>
      </c>
      <c r="C18" s="23" t="s">
        <v>35</v>
      </c>
      <c r="D18" s="24" t="s">
        <v>12</v>
      </c>
      <c r="E18" s="40">
        <f>30000+20000+60000+40000+60000+40000</f>
        <v>250000</v>
      </c>
      <c r="F18" s="48" t="s">
        <v>48</v>
      </c>
      <c r="G18" s="36"/>
    </row>
    <row r="19" spans="1:7" s="19" customFormat="1" ht="26.45" customHeight="1" x14ac:dyDescent="0.2">
      <c r="A19" s="2">
        <v>10</v>
      </c>
      <c r="B19" s="4" t="s">
        <v>9</v>
      </c>
      <c r="C19" s="23" t="s">
        <v>27</v>
      </c>
      <c r="D19" s="24" t="s">
        <v>12</v>
      </c>
      <c r="E19" s="30">
        <v>100000</v>
      </c>
      <c r="F19" s="23" t="s">
        <v>11</v>
      </c>
      <c r="G19" s="36"/>
    </row>
    <row r="20" spans="1:7" s="15" customFormat="1" ht="23.25" customHeight="1" x14ac:dyDescent="0.25">
      <c r="A20" s="2">
        <v>11</v>
      </c>
      <c r="B20" s="4" t="s">
        <v>18</v>
      </c>
      <c r="C20" s="23" t="s">
        <v>29</v>
      </c>
      <c r="D20" s="24" t="s">
        <v>12</v>
      </c>
      <c r="E20" s="40">
        <v>90000</v>
      </c>
      <c r="F20" s="48" t="s">
        <v>48</v>
      </c>
      <c r="G20" s="36"/>
    </row>
    <row r="21" spans="1:7" s="15" customFormat="1" ht="23.25" customHeight="1" x14ac:dyDescent="0.25">
      <c r="A21" s="2">
        <v>12</v>
      </c>
      <c r="B21" s="4" t="s">
        <v>9</v>
      </c>
      <c r="C21" s="23" t="s">
        <v>23</v>
      </c>
      <c r="D21" s="24" t="s">
        <v>12</v>
      </c>
      <c r="E21" s="40">
        <v>1200000</v>
      </c>
      <c r="F21" s="48" t="s">
        <v>48</v>
      </c>
      <c r="G21" s="25">
        <v>44835</v>
      </c>
    </row>
    <row r="22" spans="1:7" s="15" customFormat="1" ht="23.25" customHeight="1" x14ac:dyDescent="0.25">
      <c r="A22" s="2">
        <v>13</v>
      </c>
      <c r="B22" s="4" t="s">
        <v>9</v>
      </c>
      <c r="C22" s="23" t="s">
        <v>32</v>
      </c>
      <c r="D22" s="24" t="s">
        <v>12</v>
      </c>
      <c r="E22" s="40">
        <v>850000</v>
      </c>
      <c r="F22" s="48" t="s">
        <v>49</v>
      </c>
      <c r="G22" s="36"/>
    </row>
    <row r="23" spans="1:7" s="15" customFormat="1" ht="23.25" customHeight="1" x14ac:dyDescent="0.25">
      <c r="A23" s="2">
        <v>14</v>
      </c>
      <c r="B23" s="4" t="s">
        <v>9</v>
      </c>
      <c r="C23" s="1" t="s">
        <v>60</v>
      </c>
      <c r="D23" s="49">
        <v>6</v>
      </c>
      <c r="E23" s="50">
        <f>6*12000</f>
        <v>72000</v>
      </c>
      <c r="F23" s="51" t="s">
        <v>37</v>
      </c>
      <c r="G23" s="25">
        <v>44927</v>
      </c>
    </row>
    <row r="24" spans="1:7" x14ac:dyDescent="0.25">
      <c r="E24" s="41">
        <f>SUM(E10:E23)</f>
        <v>4162000</v>
      </c>
    </row>
    <row r="25" spans="1:7" ht="15.75" x14ac:dyDescent="0.25">
      <c r="A25" s="34" t="s">
        <v>63</v>
      </c>
      <c r="B25" s="29"/>
      <c r="C25" s="15"/>
      <c r="D25" s="15"/>
      <c r="E25" s="20"/>
      <c r="F25" s="15"/>
    </row>
    <row r="26" spans="1:7" x14ac:dyDescent="0.25">
      <c r="A26" s="5" t="s">
        <v>21</v>
      </c>
      <c r="B26" s="6" t="s">
        <v>45</v>
      </c>
      <c r="C26" s="8"/>
      <c r="D26" s="9"/>
      <c r="E26" s="18"/>
      <c r="F26" s="7"/>
    </row>
    <row r="27" spans="1:7" x14ac:dyDescent="0.25">
      <c r="A27" s="5"/>
      <c r="B27" s="6" t="s">
        <v>22</v>
      </c>
      <c r="C27" s="8"/>
      <c r="D27" s="9"/>
      <c r="E27" s="18"/>
      <c r="F27" s="8"/>
    </row>
    <row r="28" spans="1:7" s="15" customFormat="1" ht="23.25" customHeight="1" x14ac:dyDescent="0.25">
      <c r="A28" s="14"/>
      <c r="B28" s="12"/>
      <c r="C28" s="13"/>
      <c r="D28" s="11"/>
      <c r="E28" s="17"/>
      <c r="F28" s="13"/>
      <c r="G28" s="14"/>
    </row>
    <row r="29" spans="1:7" s="15" customFormat="1" ht="23.25" customHeight="1" x14ac:dyDescent="0.25">
      <c r="A29" s="44"/>
      <c r="B29"/>
      <c r="C29"/>
      <c r="D29"/>
      <c r="E29" s="16"/>
      <c r="F29"/>
      <c r="G29" s="42" t="s">
        <v>0</v>
      </c>
    </row>
    <row r="30" spans="1:7" ht="10.9" customHeight="1" x14ac:dyDescent="0.25">
      <c r="A30" s="56" t="s">
        <v>1</v>
      </c>
      <c r="B30" s="56"/>
      <c r="C30" s="56"/>
      <c r="D30" s="56"/>
      <c r="E30" s="56"/>
      <c r="F30" s="56"/>
      <c r="G30" s="56"/>
    </row>
    <row r="31" spans="1:7" ht="15.75" x14ac:dyDescent="0.25">
      <c r="A31" s="57" t="s">
        <v>2</v>
      </c>
      <c r="B31" s="57"/>
      <c r="C31" s="57"/>
      <c r="D31" s="57"/>
      <c r="E31" s="57"/>
      <c r="F31" s="57"/>
      <c r="G31" s="57"/>
    </row>
    <row r="32" spans="1:7" ht="12.6" customHeight="1" x14ac:dyDescent="0.25">
      <c r="A32" s="57" t="s">
        <v>33</v>
      </c>
      <c r="B32" s="57"/>
      <c r="C32" s="57"/>
      <c r="D32" s="57"/>
      <c r="E32" s="57"/>
      <c r="F32" s="57"/>
      <c r="G32" s="57"/>
    </row>
    <row r="33" spans="1:7" ht="12.6" customHeight="1" x14ac:dyDescent="0.25">
      <c r="A33" s="58" t="s">
        <v>46</v>
      </c>
      <c r="B33" s="58"/>
      <c r="C33" s="58"/>
      <c r="D33" s="58"/>
      <c r="E33" s="58"/>
      <c r="F33" s="58"/>
      <c r="G33" s="58"/>
    </row>
    <row r="34" spans="1:7" ht="24.6" customHeight="1" x14ac:dyDescent="0.25">
      <c r="A34" s="69" t="s">
        <v>62</v>
      </c>
      <c r="B34" s="70"/>
      <c r="C34" s="71"/>
      <c r="D34" s="66" t="s">
        <v>3</v>
      </c>
      <c r="E34" s="67"/>
      <c r="F34" s="67"/>
      <c r="G34" s="68"/>
    </row>
    <row r="35" spans="1:7" ht="30" x14ac:dyDescent="0.25">
      <c r="A35" s="3" t="s">
        <v>4</v>
      </c>
      <c r="B35" s="3" t="s">
        <v>5</v>
      </c>
      <c r="C35" s="3" t="s">
        <v>6</v>
      </c>
      <c r="D35" s="3" t="s">
        <v>7</v>
      </c>
      <c r="E35" s="45" t="s">
        <v>19</v>
      </c>
      <c r="F35" s="3" t="s">
        <v>8</v>
      </c>
      <c r="G35" s="3" t="s">
        <v>20</v>
      </c>
    </row>
    <row r="36" spans="1:7" ht="15.75" x14ac:dyDescent="0.25">
      <c r="A36" s="43"/>
      <c r="B36" s="43"/>
      <c r="C36" s="2" t="s">
        <v>43</v>
      </c>
      <c r="D36" s="43"/>
      <c r="E36" s="17">
        <f>SUM(E10:E23)</f>
        <v>4162000</v>
      </c>
      <c r="F36" s="43"/>
      <c r="G36" s="43"/>
    </row>
    <row r="37" spans="1:7" ht="22.15" customHeight="1" x14ac:dyDescent="0.25">
      <c r="A37" s="10">
        <v>15</v>
      </c>
      <c r="B37" s="4" t="s">
        <v>9</v>
      </c>
      <c r="C37" s="51" t="s">
        <v>50</v>
      </c>
      <c r="D37" s="49">
        <v>2</v>
      </c>
      <c r="E37" s="50">
        <f>20000*2</f>
        <v>40000</v>
      </c>
      <c r="F37" s="51" t="s">
        <v>37</v>
      </c>
      <c r="G37" s="35"/>
    </row>
    <row r="38" spans="1:7" s="15" customFormat="1" ht="17.45" customHeight="1" x14ac:dyDescent="0.25">
      <c r="A38" s="10">
        <v>16</v>
      </c>
      <c r="B38" s="4" t="s">
        <v>9</v>
      </c>
      <c r="C38" s="1" t="s">
        <v>61</v>
      </c>
      <c r="D38" s="2">
        <v>1</v>
      </c>
      <c r="E38" s="52">
        <f>1*40000</f>
        <v>40000</v>
      </c>
      <c r="F38" s="51" t="s">
        <v>37</v>
      </c>
      <c r="G38" s="35"/>
    </row>
    <row r="39" spans="1:7" s="15" customFormat="1" ht="30" x14ac:dyDescent="0.25">
      <c r="A39" s="10">
        <v>17</v>
      </c>
      <c r="B39" s="4" t="s">
        <v>9</v>
      </c>
      <c r="C39" s="22" t="s">
        <v>51</v>
      </c>
      <c r="D39" s="2">
        <v>1</v>
      </c>
      <c r="E39" s="52">
        <v>50000</v>
      </c>
      <c r="F39" s="51" t="s">
        <v>37</v>
      </c>
      <c r="G39" s="36"/>
    </row>
    <row r="40" spans="1:7" s="15" customFormat="1" ht="21" customHeight="1" x14ac:dyDescent="0.25">
      <c r="A40" s="10">
        <v>18</v>
      </c>
      <c r="B40" s="4" t="s">
        <v>9</v>
      </c>
      <c r="C40" s="1" t="s">
        <v>52</v>
      </c>
      <c r="D40" s="2">
        <v>2</v>
      </c>
      <c r="E40" s="52">
        <f>2*140000</f>
        <v>280000</v>
      </c>
      <c r="F40" s="51" t="s">
        <v>13</v>
      </c>
      <c r="G40" s="25">
        <v>44866</v>
      </c>
    </row>
    <row r="41" spans="1:7" s="15" customFormat="1" ht="19.899999999999999" customHeight="1" x14ac:dyDescent="0.25">
      <c r="A41" s="10">
        <v>19</v>
      </c>
      <c r="B41" s="4" t="s">
        <v>9</v>
      </c>
      <c r="C41" s="1" t="s">
        <v>53</v>
      </c>
      <c r="D41" s="2">
        <v>1</v>
      </c>
      <c r="E41" s="52">
        <v>150000</v>
      </c>
      <c r="F41" s="51" t="s">
        <v>13</v>
      </c>
      <c r="G41" s="25"/>
    </row>
    <row r="42" spans="1:7" s="15" customFormat="1" ht="22.9" customHeight="1" x14ac:dyDescent="0.25">
      <c r="A42" s="10">
        <v>20</v>
      </c>
      <c r="B42" s="4" t="s">
        <v>9</v>
      </c>
      <c r="C42" s="1" t="s">
        <v>40</v>
      </c>
      <c r="D42" s="2">
        <v>1</v>
      </c>
      <c r="E42" s="52">
        <v>12000</v>
      </c>
      <c r="F42" s="51" t="s">
        <v>37</v>
      </c>
      <c r="G42" s="25" t="s">
        <v>41</v>
      </c>
    </row>
    <row r="43" spans="1:7" s="15" customFormat="1" ht="16.899999999999999" customHeight="1" x14ac:dyDescent="0.25">
      <c r="A43" s="10">
        <v>21</v>
      </c>
      <c r="B43" s="4" t="s">
        <v>9</v>
      </c>
      <c r="C43" s="1" t="s">
        <v>38</v>
      </c>
      <c r="D43" s="2">
        <v>1</v>
      </c>
      <c r="E43" s="52">
        <v>5000</v>
      </c>
      <c r="F43" s="51" t="s">
        <v>37</v>
      </c>
      <c r="G43" s="35"/>
    </row>
    <row r="44" spans="1:7" s="15" customFormat="1" ht="18.75" customHeight="1" x14ac:dyDescent="0.25">
      <c r="A44" s="10">
        <v>22</v>
      </c>
      <c r="B44" s="4" t="s">
        <v>9</v>
      </c>
      <c r="C44" s="1" t="s">
        <v>54</v>
      </c>
      <c r="D44" s="2">
        <v>4</v>
      </c>
      <c r="E44" s="52">
        <f>9000+6000+8000+8000</f>
        <v>31000</v>
      </c>
      <c r="F44" s="51" t="s">
        <v>37</v>
      </c>
      <c r="G44" s="25"/>
    </row>
    <row r="45" spans="1:7" s="15" customFormat="1" ht="18" customHeight="1" x14ac:dyDescent="0.25">
      <c r="A45" s="10">
        <v>23</v>
      </c>
      <c r="B45" s="4" t="s">
        <v>9</v>
      </c>
      <c r="C45" s="46" t="s">
        <v>55</v>
      </c>
      <c r="D45" s="2">
        <v>1</v>
      </c>
      <c r="E45" s="52">
        <v>8000</v>
      </c>
      <c r="F45" s="51" t="s">
        <v>37</v>
      </c>
      <c r="G45" s="36"/>
    </row>
    <row r="46" spans="1:7" s="15" customFormat="1" ht="18" customHeight="1" x14ac:dyDescent="0.25">
      <c r="A46" s="10">
        <v>24</v>
      </c>
      <c r="B46" s="4" t="s">
        <v>9</v>
      </c>
      <c r="C46" s="46" t="s">
        <v>56</v>
      </c>
      <c r="D46" s="2">
        <v>1</v>
      </c>
      <c r="E46" s="52">
        <v>5000</v>
      </c>
      <c r="F46" s="51" t="s">
        <v>37</v>
      </c>
      <c r="G46" s="36"/>
    </row>
    <row r="47" spans="1:7" s="15" customFormat="1" x14ac:dyDescent="0.25">
      <c r="A47" s="10">
        <v>25</v>
      </c>
      <c r="B47" s="4" t="s">
        <v>9</v>
      </c>
      <c r="C47" s="1" t="s">
        <v>31</v>
      </c>
      <c r="D47" s="2">
        <v>2</v>
      </c>
      <c r="E47" s="52">
        <f>11000*2</f>
        <v>22000</v>
      </c>
      <c r="F47" s="51" t="s">
        <v>37</v>
      </c>
      <c r="G47" s="36" t="s">
        <v>47</v>
      </c>
    </row>
    <row r="48" spans="1:7" s="15" customFormat="1" ht="30" x14ac:dyDescent="0.25">
      <c r="A48" s="10">
        <v>26</v>
      </c>
      <c r="B48" s="4" t="s">
        <v>9</v>
      </c>
      <c r="C48" s="3" t="s">
        <v>57</v>
      </c>
      <c r="D48" s="2">
        <v>1</v>
      </c>
      <c r="E48" s="52">
        <v>8000</v>
      </c>
      <c r="F48" s="51" t="s">
        <v>37</v>
      </c>
      <c r="G48" s="55"/>
    </row>
    <row r="49" spans="1:7" s="15" customFormat="1" ht="22.9" customHeight="1" x14ac:dyDescent="0.25">
      <c r="A49" s="10">
        <v>27</v>
      </c>
      <c r="B49" s="4" t="s">
        <v>9</v>
      </c>
      <c r="C49" s="1" t="s">
        <v>58</v>
      </c>
      <c r="D49" s="2">
        <v>2</v>
      </c>
      <c r="E49" s="52">
        <f>25000+13000</f>
        <v>38000</v>
      </c>
      <c r="F49" s="51" t="s">
        <v>37</v>
      </c>
      <c r="G49" s="55"/>
    </row>
    <row r="50" spans="1:7" s="15" customFormat="1" ht="22.9" customHeight="1" x14ac:dyDescent="0.25">
      <c r="A50" s="10">
        <v>28</v>
      </c>
      <c r="B50" s="4" t="s">
        <v>9</v>
      </c>
      <c r="C50" s="1" t="s">
        <v>59</v>
      </c>
      <c r="D50" s="2">
        <v>3</v>
      </c>
      <c r="E50" s="52">
        <f>3*8000</f>
        <v>24000</v>
      </c>
      <c r="F50" s="51" t="s">
        <v>37</v>
      </c>
      <c r="G50" s="55"/>
    </row>
    <row r="51" spans="1:7" s="15" customFormat="1" ht="18.75" customHeight="1" x14ac:dyDescent="0.25">
      <c r="E51" s="20">
        <f>SUM(E36:E48)</f>
        <v>4813000</v>
      </c>
    </row>
    <row r="52" spans="1:7" s="15" customFormat="1" ht="18.75" customHeight="1" x14ac:dyDescent="0.25">
      <c r="A52" s="34" t="s">
        <v>63</v>
      </c>
      <c r="B52" s="29"/>
      <c r="E52" s="20"/>
    </row>
    <row r="53" spans="1:7" s="15" customFormat="1" ht="25.9" customHeight="1" x14ac:dyDescent="0.25">
      <c r="A53" s="5" t="s">
        <v>21</v>
      </c>
      <c r="B53" s="6" t="s">
        <v>45</v>
      </c>
      <c r="C53" s="8"/>
      <c r="D53" s="9"/>
      <c r="E53" s="18"/>
      <c r="F53" s="7"/>
    </row>
    <row r="54" spans="1:7" s="15" customFormat="1" ht="18.75" customHeight="1" x14ac:dyDescent="0.25">
      <c r="A54" s="5"/>
      <c r="B54" s="6" t="s">
        <v>22</v>
      </c>
      <c r="C54" s="8"/>
      <c r="D54" s="9"/>
      <c r="E54" s="18"/>
      <c r="F54" s="8"/>
      <c r="G54" s="21"/>
    </row>
    <row r="55" spans="1:7" s="15" customFormat="1" ht="18.75" customHeight="1" x14ac:dyDescent="0.25">
      <c r="A55" s="5"/>
      <c r="B55" s="6"/>
      <c r="C55" s="8"/>
      <c r="D55" s="9"/>
      <c r="E55" s="18"/>
      <c r="F55" s="8"/>
      <c r="G55" s="21"/>
    </row>
    <row r="56" spans="1:7" s="15" customFormat="1" ht="18.75" customHeight="1" x14ac:dyDescent="0.25">
      <c r="A56" s="5"/>
      <c r="B56" s="6"/>
      <c r="C56" s="8"/>
      <c r="D56" s="9"/>
      <c r="E56" s="18"/>
      <c r="F56" s="8"/>
      <c r="G56" s="21"/>
    </row>
    <row r="57" spans="1:7" s="15" customFormat="1" ht="18.75" customHeight="1" x14ac:dyDescent="0.25">
      <c r="A57" s="5"/>
      <c r="B57" s="6"/>
      <c r="C57" s="8"/>
      <c r="D57" s="9"/>
      <c r="E57" s="18"/>
      <c r="F57" s="8"/>
      <c r="G57" s="21"/>
    </row>
    <row r="58" spans="1:7" s="15" customFormat="1" ht="18.75" customHeight="1" x14ac:dyDescent="0.25">
      <c r="A58" s="5"/>
      <c r="B58" s="6"/>
      <c r="C58" s="8"/>
      <c r="D58" s="9"/>
      <c r="E58" s="18"/>
      <c r="F58" s="8"/>
      <c r="G58" s="21"/>
    </row>
    <row r="59" spans="1:7" s="15" customFormat="1" ht="18.75" customHeight="1" x14ac:dyDescent="0.25">
      <c r="A59" s="5"/>
      <c r="B59" s="6"/>
      <c r="C59" s="8"/>
      <c r="D59" s="9"/>
      <c r="E59" s="18"/>
      <c r="F59" s="8"/>
      <c r="G59" s="21"/>
    </row>
    <row r="60" spans="1:7" s="15" customFormat="1" ht="18.75" customHeight="1" x14ac:dyDescent="0.25">
      <c r="A60" s="5"/>
      <c r="B60" s="6"/>
      <c r="C60" s="8"/>
      <c r="D60" s="9"/>
      <c r="E60" s="18"/>
      <c r="F60" s="8"/>
      <c r="G60" s="21"/>
    </row>
    <row r="61" spans="1:7" s="15" customFormat="1" ht="18.75" customHeight="1" x14ac:dyDescent="0.25">
      <c r="A61" s="5"/>
      <c r="B61" s="6"/>
      <c r="C61" s="8"/>
      <c r="D61" s="9"/>
      <c r="E61" s="18"/>
      <c r="F61" s="8"/>
      <c r="G61" s="21"/>
    </row>
    <row r="62" spans="1:7" s="15" customFormat="1" ht="18.75" customHeight="1" x14ac:dyDescent="0.25">
      <c r="A62" s="5"/>
      <c r="B62" s="6"/>
      <c r="C62" s="8"/>
      <c r="D62" s="9"/>
      <c r="E62" s="18"/>
      <c r="F62" s="8"/>
      <c r="G62" s="21"/>
    </row>
    <row r="63" spans="1:7" s="15" customFormat="1" ht="18.75" customHeight="1" x14ac:dyDescent="0.25">
      <c r="A63" s="5"/>
      <c r="B63" s="6"/>
      <c r="C63" s="8"/>
      <c r="D63" s="9"/>
      <c r="E63" s="18"/>
      <c r="F63" s="8"/>
      <c r="G63" s="21"/>
    </row>
    <row r="64" spans="1:7" s="15" customFormat="1" ht="18.75" customHeight="1" x14ac:dyDescent="0.25">
      <c r="A64" s="5"/>
      <c r="B64" s="6"/>
      <c r="C64" s="8"/>
      <c r="D64" s="9"/>
      <c r="E64" s="18"/>
      <c r="F64" s="8"/>
      <c r="G64" s="21"/>
    </row>
    <row r="65" spans="1:8" s="15" customFormat="1" ht="18.75" customHeight="1" x14ac:dyDescent="0.25">
      <c r="A65" s="5"/>
      <c r="B65" s="6"/>
      <c r="C65" s="8"/>
      <c r="D65" s="9"/>
      <c r="E65" s="18"/>
      <c r="F65" s="8"/>
      <c r="G65" s="21"/>
    </row>
    <row r="66" spans="1:8" s="15" customFormat="1" ht="18.75" customHeight="1" x14ac:dyDescent="0.25">
      <c r="A66" s="5"/>
      <c r="B66" s="6"/>
      <c r="C66" s="8"/>
      <c r="D66" s="9"/>
      <c r="E66" s="18"/>
      <c r="F66" s="8"/>
      <c r="G66" s="21"/>
    </row>
    <row r="67" spans="1:8" s="15" customFormat="1" ht="18.75" customHeight="1" x14ac:dyDescent="0.25">
      <c r="A67" s="5"/>
      <c r="B67" s="6"/>
      <c r="C67" s="8"/>
      <c r="D67" s="9"/>
      <c r="E67" s="18"/>
      <c r="F67" s="8"/>
      <c r="G67" s="21"/>
    </row>
    <row r="68" spans="1:8" s="15" customFormat="1" ht="18.75" customHeight="1" x14ac:dyDescent="0.25">
      <c r="A68" s="5"/>
      <c r="B68" s="6"/>
      <c r="C68" s="8"/>
      <c r="D68" s="9"/>
      <c r="E68" s="18"/>
      <c r="F68" s="8"/>
      <c r="G68" s="21"/>
    </row>
    <row r="69" spans="1:8" s="15" customFormat="1" ht="18.75" customHeight="1" x14ac:dyDescent="0.25">
      <c r="A69" s="5"/>
      <c r="B69" s="6"/>
      <c r="C69" s="8"/>
      <c r="D69" s="9"/>
      <c r="E69" s="18"/>
      <c r="F69" s="8"/>
      <c r="G69" s="21"/>
    </row>
    <row r="70" spans="1:8" s="15" customFormat="1" ht="18.75" customHeight="1" x14ac:dyDescent="0.25">
      <c r="A70" s="5"/>
      <c r="B70" s="6"/>
      <c r="C70" s="8"/>
      <c r="D70" s="9"/>
      <c r="E70" s="18"/>
      <c r="F70" s="8"/>
      <c r="G70" s="21"/>
    </row>
    <row r="71" spans="1:8" s="15" customFormat="1" ht="18.75" customHeight="1" x14ac:dyDescent="0.25">
      <c r="A71" s="5"/>
      <c r="B71" s="6"/>
      <c r="C71" s="8"/>
      <c r="D71" s="9"/>
      <c r="E71" s="18"/>
      <c r="F71" s="8"/>
      <c r="G71" s="21"/>
    </row>
    <row r="72" spans="1:8" s="15" customFormat="1" ht="18.75" customHeight="1" x14ac:dyDescent="0.25">
      <c r="A72" s="5"/>
      <c r="B72" s="6"/>
      <c r="C72" s="8"/>
      <c r="D72" s="9"/>
      <c r="E72" s="18"/>
      <c r="F72" s="8"/>
      <c r="G72" s="21"/>
    </row>
    <row r="73" spans="1:8" x14ac:dyDescent="0.25">
      <c r="A73" s="53"/>
      <c r="B73" s="53"/>
      <c r="C73" s="11"/>
      <c r="D73" s="11"/>
      <c r="E73" s="53"/>
      <c r="F73" s="53"/>
      <c r="G73" s="53"/>
      <c r="H73" s="53"/>
    </row>
    <row r="74" spans="1:8" x14ac:dyDescent="0.25">
      <c r="A74" s="53"/>
      <c r="B74" s="13"/>
      <c r="C74" s="54"/>
      <c r="D74" s="54"/>
      <c r="E74" s="53"/>
      <c r="F74" s="53"/>
      <c r="G74" s="53"/>
      <c r="H74" s="53"/>
    </row>
    <row r="75" spans="1:8" x14ac:dyDescent="0.25">
      <c r="A75" s="53"/>
      <c r="B75" s="13"/>
      <c r="C75" s="54"/>
      <c r="D75" s="54"/>
      <c r="E75" s="53"/>
      <c r="F75" s="53"/>
      <c r="G75" s="53"/>
      <c r="H75" s="53"/>
    </row>
    <row r="76" spans="1:8" x14ac:dyDescent="0.25">
      <c r="A76" s="53"/>
      <c r="B76" s="13"/>
      <c r="C76" s="54"/>
      <c r="D76" s="54"/>
      <c r="E76" s="53"/>
      <c r="F76" s="53"/>
      <c r="G76" s="53"/>
      <c r="H76" s="53"/>
    </row>
    <row r="77" spans="1:8" s="44" customFormat="1" hidden="1" x14ac:dyDescent="0.25">
      <c r="A77" s="10">
        <v>51</v>
      </c>
      <c r="B77" s="4" t="s">
        <v>9</v>
      </c>
      <c r="C77" s="26" t="s">
        <v>42</v>
      </c>
      <c r="D77" s="24">
        <v>16</v>
      </c>
      <c r="E77" s="28">
        <v>96000</v>
      </c>
      <c r="F77" s="23" t="s">
        <v>11</v>
      </c>
      <c r="G77" s="39"/>
      <c r="H77"/>
    </row>
    <row r="78" spans="1:8" s="44" customFormat="1" ht="30" hidden="1" x14ac:dyDescent="0.25">
      <c r="A78" s="10">
        <v>48</v>
      </c>
      <c r="B78" s="4" t="s">
        <v>9</v>
      </c>
      <c r="C78" s="32" t="s">
        <v>44</v>
      </c>
      <c r="D78" s="24" t="s">
        <v>12</v>
      </c>
      <c r="E78" s="40">
        <f>245000+50000+50000</f>
        <v>345000</v>
      </c>
      <c r="F78" s="23" t="s">
        <v>13</v>
      </c>
      <c r="G78" s="38"/>
      <c r="H78"/>
    </row>
    <row r="79" spans="1:8" s="44" customFormat="1" hidden="1" x14ac:dyDescent="0.25">
      <c r="A79" s="10">
        <v>53</v>
      </c>
      <c r="B79" s="4" t="s">
        <v>9</v>
      </c>
      <c r="C79" s="32" t="s">
        <v>30</v>
      </c>
      <c r="D79" s="24">
        <v>1</v>
      </c>
      <c r="E79" s="30">
        <v>2000</v>
      </c>
      <c r="F79" s="23" t="s">
        <v>37</v>
      </c>
      <c r="G79" s="37"/>
      <c r="H79"/>
    </row>
    <row r="80" spans="1:8" s="44" customFormat="1" hidden="1" x14ac:dyDescent="0.25">
      <c r="A80" s="10">
        <v>54</v>
      </c>
      <c r="B80" s="4" t="s">
        <v>9</v>
      </c>
      <c r="C80" s="26" t="s">
        <v>34</v>
      </c>
      <c r="D80" s="33">
        <v>12</v>
      </c>
      <c r="E80" s="31">
        <v>60000</v>
      </c>
      <c r="F80" s="23" t="s">
        <v>11</v>
      </c>
      <c r="G80"/>
      <c r="H80"/>
    </row>
    <row r="81" spans="2:8" s="44" customFormat="1" hidden="1" x14ac:dyDescent="0.25">
      <c r="B81"/>
      <c r="C81" s="27" t="s">
        <v>39</v>
      </c>
      <c r="D81" s="24">
        <v>3</v>
      </c>
      <c r="E81" s="30">
        <v>90000</v>
      </c>
      <c r="F81" s="23" t="s">
        <v>13</v>
      </c>
      <c r="G81"/>
      <c r="H81"/>
    </row>
    <row r="82" spans="2:8" s="44" customFormat="1" hidden="1" x14ac:dyDescent="0.25">
      <c r="B82"/>
      <c r="C82"/>
      <c r="D82"/>
      <c r="E82" s="16"/>
      <c r="F82"/>
      <c r="G82"/>
      <c r="H82"/>
    </row>
    <row r="83" spans="2:8" s="44" customFormat="1" hidden="1" x14ac:dyDescent="0.25">
      <c r="B83"/>
      <c r="C83"/>
      <c r="D83"/>
      <c r="E83" s="16"/>
      <c r="F83"/>
      <c r="G83"/>
      <c r="H83"/>
    </row>
    <row r="84" spans="2:8" s="44" customFormat="1" hidden="1" x14ac:dyDescent="0.25">
      <c r="B84"/>
      <c r="C84"/>
      <c r="D84"/>
      <c r="E84" s="16"/>
      <c r="F84"/>
      <c r="G84"/>
      <c r="H84"/>
    </row>
    <row r="85" spans="2:8" s="44" customFormat="1" hidden="1" x14ac:dyDescent="0.25">
      <c r="B85"/>
      <c r="C85"/>
      <c r="D85"/>
      <c r="E85" s="16"/>
      <c r="F85"/>
      <c r="G85"/>
      <c r="H85"/>
    </row>
    <row r="86" spans="2:8" s="44" customFormat="1" hidden="1" x14ac:dyDescent="0.25">
      <c r="B86"/>
      <c r="C86"/>
      <c r="D86"/>
      <c r="E86" s="16"/>
      <c r="F86"/>
      <c r="G86"/>
      <c r="H86"/>
    </row>
    <row r="87" spans="2:8" s="44" customFormat="1" hidden="1" x14ac:dyDescent="0.25">
      <c r="B87"/>
      <c r="C87"/>
      <c r="D87"/>
      <c r="E87" s="16"/>
      <c r="F87"/>
      <c r="G87"/>
      <c r="H87"/>
    </row>
    <row r="88" spans="2:8" s="44" customFormat="1" hidden="1" x14ac:dyDescent="0.25">
      <c r="B88"/>
      <c r="C88"/>
      <c r="D88"/>
      <c r="E88" s="16"/>
      <c r="F88"/>
      <c r="G88"/>
      <c r="H88"/>
    </row>
    <row r="89" spans="2:8" s="44" customFormat="1" hidden="1" x14ac:dyDescent="0.25">
      <c r="B89"/>
      <c r="C89"/>
      <c r="D89"/>
      <c r="E89" s="16"/>
      <c r="F89"/>
      <c r="G89"/>
      <c r="H89"/>
    </row>
    <row r="90" spans="2:8" s="44" customFormat="1" ht="15" hidden="1" customHeight="1" x14ac:dyDescent="0.25">
      <c r="B90"/>
      <c r="C90"/>
      <c r="D90"/>
      <c r="E90" s="16"/>
      <c r="F90"/>
      <c r="G90"/>
      <c r="H90"/>
    </row>
    <row r="91" spans="2:8" s="44" customFormat="1" ht="15" hidden="1" customHeight="1" x14ac:dyDescent="0.25">
      <c r="B91"/>
      <c r="C91"/>
      <c r="D91"/>
      <c r="E91" s="16"/>
      <c r="F91"/>
      <c r="G91"/>
      <c r="H91"/>
    </row>
    <row r="92" spans="2:8" s="44" customFormat="1" ht="31.5" hidden="1" customHeight="1" x14ac:dyDescent="0.25">
      <c r="B92"/>
      <c r="C92"/>
      <c r="D92"/>
      <c r="E92" s="16"/>
      <c r="F92"/>
      <c r="G92"/>
      <c r="H92"/>
    </row>
    <row r="93" spans="2:8" s="44" customFormat="1" hidden="1" x14ac:dyDescent="0.25">
      <c r="B93"/>
      <c r="C93"/>
      <c r="D93"/>
      <c r="E93" s="16"/>
      <c r="F93"/>
      <c r="G93"/>
      <c r="H93"/>
    </row>
    <row r="94" spans="2:8" s="44" customFormat="1" ht="15" hidden="1" customHeight="1" x14ac:dyDescent="0.25">
      <c r="B94"/>
      <c r="C94"/>
      <c r="D94"/>
      <c r="E94" s="16"/>
      <c r="F94"/>
      <c r="G94"/>
      <c r="H94"/>
    </row>
    <row r="95" spans="2:8" s="44" customFormat="1" hidden="1" x14ac:dyDescent="0.25">
      <c r="B95"/>
      <c r="C95"/>
      <c r="D95"/>
      <c r="E95" s="16"/>
      <c r="F95"/>
      <c r="G95"/>
      <c r="H95"/>
    </row>
    <row r="96" spans="2:8" s="44" customFormat="1" ht="22.5" hidden="1" customHeight="1" x14ac:dyDescent="0.25">
      <c r="B96"/>
      <c r="C96"/>
      <c r="D96"/>
      <c r="E96" s="16"/>
      <c r="F96"/>
      <c r="G96"/>
      <c r="H96"/>
    </row>
    <row r="97" spans="2:8" s="44" customFormat="1" hidden="1" x14ac:dyDescent="0.25">
      <c r="B97"/>
      <c r="C97"/>
      <c r="D97"/>
      <c r="E97" s="16"/>
      <c r="F97"/>
      <c r="G97"/>
      <c r="H97"/>
    </row>
    <row r="98" spans="2:8" s="44" customFormat="1" ht="26.25" hidden="1" customHeight="1" x14ac:dyDescent="0.25">
      <c r="B98"/>
      <c r="C98"/>
      <c r="D98"/>
      <c r="E98" s="16"/>
      <c r="F98"/>
      <c r="G98"/>
      <c r="H98"/>
    </row>
    <row r="99" spans="2:8" s="44" customFormat="1" hidden="1" x14ac:dyDescent="0.25">
      <c r="B99"/>
      <c r="C99"/>
      <c r="D99"/>
      <c r="E99" s="16"/>
      <c r="F99"/>
      <c r="G99"/>
      <c r="H99"/>
    </row>
    <row r="100" spans="2:8" s="44" customFormat="1" hidden="1" x14ac:dyDescent="0.25">
      <c r="B100"/>
      <c r="C100"/>
      <c r="D100"/>
      <c r="E100" s="16"/>
      <c r="F100"/>
      <c r="G100"/>
      <c r="H100"/>
    </row>
  </sheetData>
  <mergeCells count="19">
    <mergeCell ref="D34:G34"/>
    <mergeCell ref="A34:C34"/>
    <mergeCell ref="G8:G9"/>
    <mergeCell ref="A30:G30"/>
    <mergeCell ref="A31:G31"/>
    <mergeCell ref="A32:G32"/>
    <mergeCell ref="A33:G33"/>
    <mergeCell ref="A8:A9"/>
    <mergeCell ref="B8:B9"/>
    <mergeCell ref="C8:C9"/>
    <mergeCell ref="D8:D9"/>
    <mergeCell ref="E8:E9"/>
    <mergeCell ref="F8:F9"/>
    <mergeCell ref="A2:G2"/>
    <mergeCell ref="A3:G3"/>
    <mergeCell ref="A4:G4"/>
    <mergeCell ref="A5:G5"/>
    <mergeCell ref="A6:C7"/>
    <mergeCell ref="D6:G7"/>
  </mergeCells>
  <pageMargins left="0.39370078740157483" right="0.23622047244094491" top="0.35433070866141736" bottom="0.35433070866141736" header="0.31496062992125984" footer="0.31496062992125984"/>
  <pageSetup scale="85" fitToHeight="0" orientation="landscape" r:id="rId1"/>
  <headerFooter>
    <oddFooter>&amp;CPage &amp;P</oddFooter>
  </headerFooter>
  <rowBreaks count="3" manualBreakCount="3">
    <brk id="27" max="6" man="1"/>
    <brk id="53" max="6" man="1"/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26D7729DC404C8656BACE387338A9" ma:contentTypeVersion="1" ma:contentTypeDescription="Create a new document." ma:contentTypeScope="" ma:versionID="0bada1de042ab64004e1b9894a5e21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C266F7-572A-4030-ABCD-F1ED6820E755}"/>
</file>

<file path=customXml/itemProps2.xml><?xml version="1.0" encoding="utf-8"?>
<ds:datastoreItem xmlns:ds="http://schemas.openxmlformats.org/officeDocument/2006/customXml" ds:itemID="{EE45D4AB-282A-4BDA-B719-0D518F6B22F3}"/>
</file>

<file path=customXml/itemProps3.xml><?xml version="1.0" encoding="utf-8"?>
<ds:datastoreItem xmlns:ds="http://schemas.openxmlformats.org/officeDocument/2006/customXml" ds:itemID="{CEEF13F9-DBCE-4993-A689-B2FACA227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pp 2022-2023</vt:lpstr>
      <vt:lpstr>'Annual pp 2022-2023'!Print_Area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0x01010088D26D7729DC404C8656BACE387338A9</vt:lpwstr>
  </property>
</Properties>
</file>